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ur\Nature's Fusions Dropbox\advertising and marketing\Catalogs &amp; Order Forms\Wholesale Order Forms\"/>
    </mc:Choice>
  </mc:AlternateContent>
  <xr:revisionPtr revIDLastSave="0" documentId="13_ncr:1_{5FF7E617-63EE-4C54-91DB-0D958D0EEA80}" xr6:coauthVersionLast="47" xr6:coauthVersionMax="47" xr10:uidLastSave="{00000000-0000-0000-0000-000000000000}"/>
  <bookViews>
    <workbookView xWindow="-120" yWindow="-120" windowWidth="38640" windowHeight="21240" xr2:uid="{2C7E9A85-B06E-49EA-8F24-853915A8F931}"/>
  </bookViews>
  <sheets>
    <sheet name="CBD - Wholesale" sheetId="1" r:id="rId1"/>
  </sheets>
  <definedNames>
    <definedName name="_xlnm.Print_Area" localSheetId="0">'CBD - Wholesale'!$A$1:$M$62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1" l="1"/>
  <c r="I57" i="1"/>
  <c r="I56" i="1"/>
  <c r="J32" i="1"/>
  <c r="K32" i="1" s="1"/>
  <c r="M32" i="1" s="1"/>
  <c r="J57" i="1" l="1"/>
  <c r="M57" i="1" s="1"/>
  <c r="J56" i="1"/>
  <c r="M56" i="1" s="1"/>
  <c r="J50" i="1"/>
  <c r="K50" i="1" s="1"/>
  <c r="M50" i="1" s="1"/>
  <c r="J51" i="1"/>
  <c r="K51" i="1" s="1"/>
  <c r="M51" i="1" s="1"/>
  <c r="J52" i="1"/>
  <c r="K52" i="1" s="1"/>
  <c r="M52" i="1" s="1"/>
  <c r="J53" i="1"/>
  <c r="J49" i="1"/>
  <c r="K49" i="1" s="1"/>
  <c r="M49" i="1" s="1"/>
  <c r="J43" i="1"/>
  <c r="K43" i="1" s="1"/>
  <c r="J44" i="1"/>
  <c r="K44" i="1" s="1"/>
  <c r="J45" i="1"/>
  <c r="K45" i="1" s="1"/>
  <c r="J46" i="1"/>
  <c r="K46" i="1" s="1"/>
  <c r="J42" i="1"/>
  <c r="K42" i="1" s="1"/>
  <c r="J36" i="1"/>
  <c r="K36" i="1" s="1"/>
  <c r="J37" i="1"/>
  <c r="K37" i="1" s="1"/>
  <c r="J38" i="1"/>
  <c r="K38" i="1" s="1"/>
  <c r="J39" i="1"/>
  <c r="K39" i="1" s="1"/>
  <c r="J35" i="1"/>
  <c r="K35" i="1" s="1"/>
  <c r="J25" i="1"/>
  <c r="K25" i="1" s="1"/>
  <c r="J26" i="1"/>
  <c r="K26" i="1" s="1"/>
  <c r="J27" i="1"/>
  <c r="K27" i="1" s="1"/>
  <c r="J28" i="1"/>
  <c r="K28" i="1" s="1"/>
  <c r="J29" i="1"/>
  <c r="K29" i="1" s="1"/>
  <c r="J24" i="1"/>
  <c r="K24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11" i="1"/>
  <c r="K11" i="1" s="1"/>
  <c r="J12" i="1"/>
  <c r="K12" i="1" s="1"/>
  <c r="J13" i="1"/>
  <c r="K13" i="1" s="1"/>
  <c r="J10" i="1"/>
  <c r="K10" i="1" s="1"/>
  <c r="K53" i="1" l="1"/>
  <c r="M53" i="1" s="1"/>
  <c r="M46" i="1"/>
  <c r="M45" i="1"/>
  <c r="M36" i="1"/>
  <c r="M10" i="1"/>
  <c r="M77" i="1"/>
  <c r="M25" i="1"/>
  <c r="M24" i="1"/>
  <c r="M29" i="1"/>
  <c r="M28" i="1"/>
  <c r="M27" i="1"/>
  <c r="M26" i="1"/>
  <c r="M75" i="1"/>
  <c r="M17" i="1"/>
  <c r="M16" i="1"/>
  <c r="M38" i="1"/>
  <c r="M13" i="1"/>
  <c r="M12" i="1"/>
  <c r="M11" i="1"/>
  <c r="M44" i="1"/>
  <c r="M43" i="1"/>
  <c r="M42" i="1" l="1"/>
  <c r="M39" i="1" l="1"/>
  <c r="M74" i="1" l="1"/>
  <c r="M35" i="1"/>
  <c r="M37" i="1"/>
  <c r="M21" i="1"/>
  <c r="M20" i="1"/>
  <c r="M19" i="1"/>
  <c r="M18" i="1"/>
  <c r="M60" i="1" l="1"/>
</calcChain>
</file>

<file path=xl/sharedStrings.xml><?xml version="1.0" encoding="utf-8"?>
<sst xmlns="http://schemas.openxmlformats.org/spreadsheetml/2006/main" count="182" uniqueCount="82">
  <si>
    <t>Case Qty</t>
  </si>
  <si>
    <t>Strength</t>
  </si>
  <si>
    <t>Flavor</t>
  </si>
  <si>
    <t>MSRP</t>
  </si>
  <si>
    <t>Total</t>
  </si>
  <si>
    <t>1,000mg</t>
  </si>
  <si>
    <t>Mixed Berry</t>
  </si>
  <si>
    <t>Natural</t>
  </si>
  <si>
    <t>THC-FREE TOPICALS</t>
  </si>
  <si>
    <t>250mg</t>
  </si>
  <si>
    <t>Blue Raspberry</t>
  </si>
  <si>
    <t>Company Name</t>
  </si>
  <si>
    <t>Apple Cider Vinegar</t>
  </si>
  <si>
    <t>Case Price</t>
  </si>
  <si>
    <t>Wholesale</t>
  </si>
  <si>
    <t>1000mg</t>
  </si>
  <si>
    <t>2000mg</t>
  </si>
  <si>
    <t>Mint Chocolate</t>
  </si>
  <si>
    <t>3000mg</t>
  </si>
  <si>
    <t>1250mg</t>
  </si>
  <si>
    <t>800mg</t>
  </si>
  <si>
    <t>Feminine Rub</t>
  </si>
  <si>
    <t>Qty</t>
  </si>
  <si>
    <t># of Items</t>
  </si>
  <si>
    <t>THC-FREE EDIBLES</t>
  </si>
  <si>
    <t>Sleep - Melatonin</t>
  </si>
  <si>
    <t>Immunity - Echinacea &amp; Reishi</t>
  </si>
  <si>
    <t>Size</t>
  </si>
  <si>
    <t>15mg</t>
  </si>
  <si>
    <t>10mg</t>
  </si>
  <si>
    <t>Buyer Name</t>
  </si>
  <si>
    <t>Date</t>
  </si>
  <si>
    <t>Shipping Address</t>
  </si>
  <si>
    <t>City</t>
  </si>
  <si>
    <t>State</t>
  </si>
  <si>
    <t>Zip</t>
  </si>
  <si>
    <t>1 oz</t>
  </si>
  <si>
    <t>2 oz</t>
  </si>
  <si>
    <t>Deep Cooling Roll-on</t>
  </si>
  <si>
    <t>Pain Relief Rub with 4% Menthol - Tube</t>
  </si>
  <si>
    <t>Pain Relief Rub with 4% Menthol - Tub</t>
  </si>
  <si>
    <t>Muscle &amp; Massage Roll-on</t>
  </si>
  <si>
    <t>Facial Oil - Dropper</t>
  </si>
  <si>
    <t>Case</t>
  </si>
  <si>
    <t>Calming Gummies Fruit Punch 5pk Pouch</t>
  </si>
  <si>
    <t>24x5pk</t>
  </si>
  <si>
    <r>
      <t xml:space="preserve">14 </t>
    </r>
    <r>
      <rPr>
        <sz val="11"/>
        <color rgb="FF000000"/>
        <rFont val="Calibri"/>
        <family val="2"/>
      </rPr>
      <t>(six each)</t>
    </r>
  </si>
  <si>
    <r>
      <t xml:space="preserve">7 </t>
    </r>
    <r>
      <rPr>
        <sz val="11"/>
        <color rgb="FF000000"/>
        <rFont val="Calibri"/>
        <family val="2"/>
      </rPr>
      <t>(six each)</t>
    </r>
  </si>
  <si>
    <t>Calming Gummies Fruit Punch</t>
  </si>
  <si>
    <t>Honey Sticks Clover</t>
  </si>
  <si>
    <t>Best Contact (phone number/email address)</t>
  </si>
  <si>
    <r>
      <t>Case</t>
    </r>
    <r>
      <rPr>
        <b/>
        <sz val="11"/>
        <color rgb="FFFFFFFF"/>
        <rFont val="Calibri"/>
        <family val="2"/>
        <scheme val="minor"/>
      </rPr>
      <t xml:space="preserve"> (12)</t>
    </r>
  </si>
  <si>
    <t>Free</t>
  </si>
  <si>
    <t>Ordering Details:</t>
  </si>
  <si>
    <r>
      <t xml:space="preserve">Mini Starter Kit </t>
    </r>
    <r>
      <rPr>
        <sz val="12"/>
        <color rgb="FF000000"/>
        <rFont val="Calibri"/>
        <family val="2"/>
      </rPr>
      <t>(Adaptogenics, Berry Tinctures, Pain Relief Rub)</t>
    </r>
  </si>
  <si>
    <t>4 oz</t>
  </si>
  <si>
    <t>THC-FREE BULK EDIBLES</t>
  </si>
  <si>
    <r>
      <t>New Account Training Set</t>
    </r>
    <r>
      <rPr>
        <sz val="11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(employee handbook &amp; product catalog)</t>
    </r>
  </si>
  <si>
    <t>Honey Sticks Pumpkin Spice*</t>
  </si>
  <si>
    <t>Honey Sticks Peppermint (Candy Cane*)</t>
  </si>
  <si>
    <t>Honey Sticks Chocolate (Cocoa*)</t>
  </si>
  <si>
    <r>
      <t>Starter Kit</t>
    </r>
    <r>
      <rPr>
        <b/>
        <sz val="10.5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(Adaptogenics, Berry &amp; Mint Tinctures, Topicals, Choc Honey, Gummies)</t>
    </r>
  </si>
  <si>
    <t>Mobility Anti-Aging - Turmeric &amp; Ginger</t>
  </si>
  <si>
    <t>Balance Stress/Cortisol - Ashwagandha</t>
  </si>
  <si>
    <t xml:space="preserve">buyprohemp.com |  57 N 1380 W Orem, UT 84097
orders@buyprohemp.com  |  801-872-9500           </t>
  </si>
  <si>
    <t xml:space="preserve">*Seasonal flavors offered with limited availability between Oct-Jan </t>
  </si>
  <si>
    <t>Honey Sticks Peppermint 100pk with Display</t>
  </si>
  <si>
    <t>Honey Sticks Clover 100pk with Display</t>
  </si>
  <si>
    <t>Honey Sticks Chocolate 100pk with Display</t>
  </si>
  <si>
    <t>Honey Sticks Pumpkin Spice* 100pk with Display</t>
  </si>
  <si>
    <t>Wholesale Order Form</t>
  </si>
  <si>
    <t>All products are sold in case packs of 12, 24 or 100.
First orders have a minimum of  $500.
Orders less than $300 will incur a $15 admin fee.</t>
  </si>
  <si>
    <t>THC-FREE ADAPTOGENIC TINCTURE BLENDS w/HERBS</t>
  </si>
  <si>
    <r>
      <t xml:space="preserve">THC-FREE HEMP TINCTURE </t>
    </r>
    <r>
      <rPr>
        <b/>
        <i/>
        <sz val="14"/>
        <color rgb="FFFFFFFF"/>
        <rFont val="Calibri"/>
        <family val="2"/>
      </rPr>
      <t>TERPENE BOOSTED</t>
    </r>
  </si>
  <si>
    <t>FULL SPECTRUM HEMP TINCTURE</t>
  </si>
  <si>
    <t>THC-FREE HEMP FOR PETS</t>
  </si>
  <si>
    <r>
      <t xml:space="preserve">Pet Hemp Tincture - </t>
    </r>
    <r>
      <rPr>
        <i/>
        <sz val="14"/>
        <color rgb="FF000000"/>
        <rFont val="Calibri"/>
        <family val="2"/>
      </rPr>
      <t>TERPENE BOOSTED</t>
    </r>
  </si>
  <si>
    <t>10mL</t>
  </si>
  <si>
    <t>15mL</t>
  </si>
  <si>
    <t>10pk</t>
  </si>
  <si>
    <t>60ct</t>
  </si>
  <si>
    <t>STARTER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</si>
</sst>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27"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5"/>
      <color indexed="9"/>
      <name val="Calibri"/>
      <family val="2"/>
      <scheme val="minor"/>
    </font>
    <font>
      <b/>
      <sz val="14"/>
      <color indexed="9"/>
      <name val="Calibri"/>
      <family val="2"/>
    </font>
    <font>
      <b/>
      <sz val="14"/>
      <color indexed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indexed="8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b/>
      <i/>
      <sz val="14"/>
      <color rgb="FFFFFFFF"/>
      <name val="Calibri"/>
      <family val="2"/>
    </font>
    <font>
      <b/>
      <sz val="11"/>
      <color rgb="FFFFFFFF"/>
      <name val="Calibri"/>
      <family val="2"/>
      <scheme val="minor"/>
    </font>
    <font>
      <b/>
      <u/>
      <sz val="14"/>
      <color rgb="FF000000"/>
      <name val="Calibri"/>
      <family val="2"/>
    </font>
    <font>
      <b/>
      <sz val="10.5"/>
      <color rgb="FF000000"/>
      <name val="Calibri"/>
      <family val="2"/>
    </font>
    <font>
      <sz val="13.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5C5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1" tint="0.249977111117893"/>
      </right>
      <top style="medium">
        <color indexed="64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medium">
        <color indexed="64"/>
      </top>
      <bottom/>
      <diagonal/>
    </border>
    <border>
      <left style="thin">
        <color theme="1" tint="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theme="1" tint="0.249977111117893"/>
      </left>
      <right/>
      <top style="medium">
        <color indexed="64"/>
      </top>
      <bottom/>
      <diagonal/>
    </border>
    <border>
      <left/>
      <right style="thin">
        <color theme="1" tint="0.249977111117893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/>
    </xf>
    <xf numFmtId="0" fontId="2" fillId="0" borderId="0" xfId="0" applyFont="1"/>
    <xf numFmtId="6" fontId="3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right" vertical="center"/>
    </xf>
    <xf numFmtId="6" fontId="2" fillId="0" borderId="7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center" vertical="center"/>
    </xf>
    <xf numFmtId="8" fontId="8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1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6" fontId="7" fillId="2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/>
    <xf numFmtId="0" fontId="17" fillId="0" borderId="0" xfId="0" applyFont="1"/>
    <xf numFmtId="0" fontId="12" fillId="0" borderId="5" xfId="0" applyFont="1" applyBorder="1"/>
    <xf numFmtId="0" fontId="17" fillId="0" borderId="5" xfId="0" applyFont="1" applyBorder="1"/>
    <xf numFmtId="6" fontId="17" fillId="0" borderId="0" xfId="0" applyNumberFormat="1" applyFont="1" applyAlignment="1">
      <alignment horizontal="right"/>
    </xf>
    <xf numFmtId="0" fontId="12" fillId="0" borderId="0" xfId="0" applyFont="1" applyBorder="1"/>
    <xf numFmtId="0" fontId="17" fillId="0" borderId="0" xfId="0" applyFont="1" applyBorder="1"/>
    <xf numFmtId="6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0" xfId="0" applyFont="1" applyAlignment="1"/>
    <xf numFmtId="0" fontId="17" fillId="0" borderId="0" xfId="0" applyFont="1" applyBorder="1" applyAlignment="1"/>
    <xf numFmtId="0" fontId="12" fillId="0" borderId="0" xfId="0" applyFont="1" applyBorder="1" applyAlignment="1">
      <alignment vertical="center"/>
    </xf>
    <xf numFmtId="6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8" fontId="8" fillId="0" borderId="3" xfId="0" applyNumberFormat="1" applyFont="1" applyBorder="1" applyAlignment="1">
      <alignment horizontal="center" vertical="center"/>
    </xf>
    <xf numFmtId="8" fontId="8" fillId="0" borderId="0" xfId="0" applyNumberFormat="1" applyFont="1" applyFill="1" applyBorder="1" applyAlignment="1">
      <alignment horizontal="center" vertical="center"/>
    </xf>
    <xf numFmtId="8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4" fontId="3" fillId="0" borderId="13" xfId="0" applyNumberFormat="1" applyFont="1" applyBorder="1"/>
    <xf numFmtId="0" fontId="3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 vertical="center"/>
    </xf>
    <xf numFmtId="8" fontId="8" fillId="0" borderId="8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6" fontId="2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6" fontId="2" fillId="0" borderId="2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6" fontId="2" fillId="0" borderId="22" xfId="0" applyNumberFormat="1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6" fontId="7" fillId="2" borderId="2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6" fontId="2" fillId="0" borderId="21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 wrapText="1"/>
    </xf>
    <xf numFmtId="1" fontId="6" fillId="2" borderId="26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6" fontId="3" fillId="0" borderId="10" xfId="0" applyNumberFormat="1" applyFont="1" applyBorder="1" applyAlignment="1">
      <alignment horizontal="center"/>
    </xf>
    <xf numFmtId="6" fontId="3" fillId="0" borderId="24" xfId="0" applyNumberFormat="1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6" fontId="3" fillId="0" borderId="31" xfId="0" applyNumberFormat="1" applyFont="1" applyBorder="1" applyAlignment="1">
      <alignment horizontal="center"/>
    </xf>
    <xf numFmtId="6" fontId="3" fillId="0" borderId="24" xfId="0" applyNumberFormat="1" applyFont="1" applyBorder="1" applyAlignment="1">
      <alignment horizontal="center"/>
    </xf>
    <xf numFmtId="38" fontId="2" fillId="0" borderId="11" xfId="0" applyNumberFormat="1" applyFont="1" applyBorder="1" applyAlignment="1">
      <alignment horizontal="center" vertical="center" wrapText="1"/>
    </xf>
    <xf numFmtId="38" fontId="2" fillId="0" borderId="12" xfId="0" applyNumberFormat="1" applyFont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left"/>
    </xf>
    <xf numFmtId="1" fontId="2" fillId="6" borderId="4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1" fontId="6" fillId="2" borderId="2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1" fontId="6" fillId="2" borderId="26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8" fontId="17" fillId="0" borderId="0" xfId="0" applyNumberFormat="1" applyFont="1" applyBorder="1" applyAlignment="1">
      <alignment horizontal="right"/>
    </xf>
    <xf numFmtId="8" fontId="17" fillId="0" borderId="0" xfId="0" applyNumberFormat="1" applyFont="1" applyAlignment="1">
      <alignment horizontal="right"/>
    </xf>
    <xf numFmtId="8" fontId="3" fillId="0" borderId="0" xfId="0" applyNumberFormat="1" applyFont="1" applyBorder="1"/>
    <xf numFmtId="8" fontId="7" fillId="2" borderId="26" xfId="0" applyNumberFormat="1" applyFont="1" applyFill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/>
    </xf>
    <xf numFmtId="8" fontId="9" fillId="0" borderId="7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horizontal="center"/>
    </xf>
    <xf numFmtId="8" fontId="9" fillId="0" borderId="8" xfId="0" applyNumberFormat="1" applyFont="1" applyBorder="1" applyAlignment="1">
      <alignment horizontal="center" vertical="center"/>
    </xf>
    <xf numFmtId="8" fontId="9" fillId="0" borderId="3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8" fontId="9" fillId="0" borderId="0" xfId="0" applyNumberFormat="1" applyFont="1" applyBorder="1" applyAlignment="1">
      <alignment horizontal="center" vertical="center"/>
    </xf>
    <xf numFmtId="8" fontId="3" fillId="0" borderId="4" xfId="0" applyNumberFormat="1" applyFont="1" applyBorder="1" applyAlignment="1">
      <alignment horizontal="center"/>
    </xf>
    <xf numFmtId="8" fontId="3" fillId="0" borderId="7" xfId="0" applyNumberFormat="1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right"/>
    </xf>
    <xf numFmtId="8" fontId="5" fillId="2" borderId="6" xfId="0" applyNumberFormat="1" applyFont="1" applyFill="1" applyBorder="1" applyAlignment="1">
      <alignment vertical="center"/>
    </xf>
    <xf numFmtId="8" fontId="7" fillId="2" borderId="2" xfId="0" applyNumberFormat="1" applyFont="1" applyFill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8" fontId="12" fillId="0" borderId="0" xfId="0" applyNumberFormat="1" applyFont="1" applyBorder="1" applyAlignment="1">
      <alignment horizontal="left"/>
    </xf>
    <xf numFmtId="8" fontId="11" fillId="0" borderId="0" xfId="0" applyNumberFormat="1" applyFont="1" applyBorder="1" applyAlignment="1"/>
    <xf numFmtId="8" fontId="8" fillId="0" borderId="4" xfId="0" applyNumberFormat="1" applyFont="1" applyFill="1" applyBorder="1" applyAlignment="1">
      <alignment horizontal="center" vertical="center"/>
    </xf>
    <xf numFmtId="8" fontId="3" fillId="0" borderId="17" xfId="0" applyNumberFormat="1" applyFont="1" applyBorder="1" applyAlignment="1">
      <alignment horizontal="center"/>
    </xf>
    <xf numFmtId="8" fontId="13" fillId="4" borderId="9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/>
    <xf numFmtId="164" fontId="17" fillId="0" borderId="5" xfId="0" applyNumberFormat="1" applyFont="1" applyBorder="1"/>
    <xf numFmtId="164" fontId="17" fillId="0" borderId="0" xfId="0" applyNumberFormat="1" applyFont="1"/>
    <xf numFmtId="164" fontId="3" fillId="0" borderId="5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3" fillId="0" borderId="0" xfId="0" applyNumberFormat="1" applyFont="1"/>
    <xf numFmtId="164" fontId="7" fillId="2" borderId="2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2" borderId="6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</cellXfs>
  <cellStyles count="2">
    <cellStyle name="Excel Built-in Normal" xfId="1" xr:uid="{2252011F-3BC5-41F4-93E1-B524A0D4B115}"/>
    <cellStyle name="Normal" xfId="0" builtinId="0"/>
  </cellStyles>
  <dxfs count="0"/>
  <tableStyles count="0" defaultTableStyle="TableStyleMedium2" defaultPivotStyle="PivotStyleLight16"/>
  <colors>
    <mruColors>
      <color rgb="FFFFC5C5"/>
      <color rgb="FF928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182218</xdr:colOff>
      <xdr:row>1</xdr:row>
      <xdr:rowOff>124239</xdr:rowOff>
    </xdr:from>
    <xdr:to>
      <xdr:col>12</xdr:col>
      <xdr:colOff>531061</xdr:colOff>
      <xdr:row>5</xdr:row>
      <xdr:rowOff>99391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25A9BF-0C2D-4A82-9AFA-65C53922FF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" t="18719" r="3916" b="17770"/>
        <a:stretch/>
      </xdr:blipFill>
      <xdr:spPr>
        <a:xfrm>
          <a:off x="6866283" y="231913"/>
          <a:ext cx="2832652" cy="786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24A6-D1C2-4B09-B8A7-8CB60CB0F1D1}">
  <sheetPr>
    <pageSetUpPr fitToPage="1"/>
  </sheetPr>
  <dimension ref="A1:M77"/>
  <sheetViews>
    <sheetView tabSelected="1" view="pageLayout" topLeftCell="A10" zoomScale="85" zoomScaleNormal="60" zoomScalePageLayoutView="85" workbookViewId="0">
      <selection activeCell="K53" sqref="K52:K53"/>
    </sheetView>
  </sheetViews>
  <sheetFormatPr defaultColWidth="9.140625" defaultRowHeight="18.75"/>
  <cols>
    <col min="1" max="1" width="3.42578125" style="1" customWidth="1"/>
    <col min="2" max="2" width="12.5703125" style="6" customWidth="1"/>
    <col min="3" max="3" width="8.42578125" style="6" customWidth="1"/>
    <col min="4" max="6" width="9.140625" style="1"/>
    <col min="7" max="7" width="8.7109375" style="1" customWidth="1"/>
    <col min="8" max="8" width="20.85546875" style="1" customWidth="1"/>
    <col min="9" max="9" width="12.7109375" style="160" customWidth="1"/>
    <col min="10" max="10" width="13.85546875" style="146" customWidth="1"/>
    <col min="11" max="11" width="12.7109375" style="146" customWidth="1"/>
    <col min="12" max="12" width="8.140625" style="6" customWidth="1"/>
    <col min="13" max="13" width="13.28515625" style="7" customWidth="1"/>
    <col min="14" max="14" width="3.42578125" style="1" customWidth="1"/>
    <col min="15" max="16384" width="9.140625" style="1"/>
  </cols>
  <sheetData>
    <row r="1" spans="2:13" s="41" customFormat="1" ht="8.25" customHeight="1">
      <c r="B1" s="40"/>
      <c r="C1" s="40"/>
      <c r="I1" s="155"/>
      <c r="J1" s="131"/>
      <c r="K1" s="131"/>
      <c r="L1" s="40"/>
      <c r="M1" s="42"/>
    </row>
    <row r="2" spans="2:13" s="36" customFormat="1" ht="21" customHeight="1">
      <c r="B2" s="37"/>
      <c r="C2" s="37"/>
      <c r="D2" s="37"/>
      <c r="E2" s="38"/>
      <c r="F2" s="38"/>
      <c r="G2" s="38"/>
      <c r="H2" s="38"/>
      <c r="I2" s="156"/>
      <c r="J2" s="132"/>
      <c r="K2" s="132"/>
      <c r="M2" s="39"/>
    </row>
    <row r="3" spans="2:13" s="36" customFormat="1" ht="11.25" customHeight="1">
      <c r="B3" s="30" t="s">
        <v>11</v>
      </c>
      <c r="C3" s="30"/>
      <c r="D3" s="30"/>
      <c r="F3" s="36" t="s">
        <v>31</v>
      </c>
      <c r="I3" s="157"/>
      <c r="J3" s="132"/>
      <c r="K3" s="132"/>
      <c r="M3" s="39"/>
    </row>
    <row r="4" spans="2:13" s="36" customFormat="1" ht="21" customHeight="1">
      <c r="B4" s="37"/>
      <c r="C4" s="37"/>
      <c r="D4" s="37"/>
      <c r="E4" s="38"/>
      <c r="F4" s="38"/>
      <c r="G4" s="38"/>
      <c r="H4" s="38"/>
      <c r="I4" s="156"/>
      <c r="J4" s="132"/>
      <c r="K4" s="132"/>
      <c r="M4" s="39"/>
    </row>
    <row r="5" spans="2:13" s="36" customFormat="1" ht="11.25" customHeight="1">
      <c r="B5" s="30" t="s">
        <v>30</v>
      </c>
      <c r="C5" s="30"/>
      <c r="D5" s="30"/>
      <c r="F5" s="36" t="s">
        <v>50</v>
      </c>
      <c r="I5" s="157"/>
      <c r="J5" s="132"/>
      <c r="K5" s="132"/>
      <c r="M5" s="39"/>
    </row>
    <row r="6" spans="2:13" s="35" customFormat="1" ht="21" customHeight="1">
      <c r="B6" s="8"/>
      <c r="C6" s="8"/>
      <c r="D6" s="8"/>
      <c r="E6" s="34"/>
      <c r="F6" s="34"/>
      <c r="G6" s="34"/>
      <c r="H6" s="34"/>
      <c r="I6" s="158"/>
      <c r="J6" s="149"/>
      <c r="K6" s="133"/>
      <c r="L6" s="19"/>
      <c r="M6" s="19"/>
    </row>
    <row r="7" spans="2:13" s="43" customFormat="1" ht="12.75" customHeight="1">
      <c r="B7" s="44" t="s">
        <v>32</v>
      </c>
      <c r="C7" s="44"/>
      <c r="D7" s="48"/>
      <c r="E7" s="49" t="s">
        <v>33</v>
      </c>
      <c r="G7" s="43" t="s">
        <v>34</v>
      </c>
      <c r="H7" s="43" t="s">
        <v>35</v>
      </c>
      <c r="I7" s="159"/>
      <c r="J7" s="150"/>
      <c r="K7" s="100" t="s">
        <v>70</v>
      </c>
      <c r="L7" s="100"/>
      <c r="M7" s="100"/>
    </row>
    <row r="8" spans="2:13" ht="13.5" customHeight="1" thickBot="1">
      <c r="B8" s="9"/>
      <c r="C8" s="9"/>
      <c r="D8" s="47"/>
      <c r="E8" s="47"/>
      <c r="J8" s="151"/>
      <c r="K8" s="101"/>
      <c r="L8" s="101"/>
      <c r="M8" s="101"/>
    </row>
    <row r="9" spans="2:13" s="2" customFormat="1" ht="25.5" customHeight="1">
      <c r="B9" s="77" t="s">
        <v>1</v>
      </c>
      <c r="C9" s="78" t="s">
        <v>27</v>
      </c>
      <c r="D9" s="121" t="s">
        <v>72</v>
      </c>
      <c r="E9" s="121"/>
      <c r="F9" s="121"/>
      <c r="G9" s="121"/>
      <c r="H9" s="121"/>
      <c r="I9" s="161" t="s">
        <v>3</v>
      </c>
      <c r="J9" s="134" t="s">
        <v>14</v>
      </c>
      <c r="K9" s="134" t="s">
        <v>51</v>
      </c>
      <c r="L9" s="78" t="s">
        <v>22</v>
      </c>
      <c r="M9" s="79" t="s">
        <v>4</v>
      </c>
    </row>
    <row r="10" spans="2:13" ht="19.5" customHeight="1">
      <c r="B10" s="74" t="s">
        <v>19</v>
      </c>
      <c r="C10" s="10" t="s">
        <v>36</v>
      </c>
      <c r="D10" s="125" t="s">
        <v>25</v>
      </c>
      <c r="E10" s="125"/>
      <c r="F10" s="125"/>
      <c r="G10" s="125"/>
      <c r="H10" s="125"/>
      <c r="I10" s="93">
        <v>29.99</v>
      </c>
      <c r="J10" s="17">
        <f>I10*0.6</f>
        <v>17.994</v>
      </c>
      <c r="K10" s="135">
        <f>J10*12</f>
        <v>215.928</v>
      </c>
      <c r="L10" s="10"/>
      <c r="M10" s="75" t="str">
        <f>IF((L10*K10)=0, "", L10*K10)</f>
        <v/>
      </c>
    </row>
    <row r="11" spans="2:13" ht="19.5" customHeight="1">
      <c r="B11" s="74" t="s">
        <v>19</v>
      </c>
      <c r="C11" s="10" t="s">
        <v>36</v>
      </c>
      <c r="D11" s="125" t="s">
        <v>62</v>
      </c>
      <c r="E11" s="125"/>
      <c r="F11" s="125"/>
      <c r="G11" s="125"/>
      <c r="H11" s="125"/>
      <c r="I11" s="93">
        <v>29.99</v>
      </c>
      <c r="J11" s="17">
        <f t="shared" ref="J11:J13" si="0">I11*0.6</f>
        <v>17.994</v>
      </c>
      <c r="K11" s="135">
        <f t="shared" ref="K11:K13" si="1">J11*12</f>
        <v>215.928</v>
      </c>
      <c r="L11" s="10"/>
      <c r="M11" s="75" t="str">
        <f>IF((L11*K11)=0, "", L11*K11)</f>
        <v/>
      </c>
    </row>
    <row r="12" spans="2:13" ht="19.5" customHeight="1">
      <c r="B12" s="74" t="s">
        <v>19</v>
      </c>
      <c r="C12" s="10" t="s">
        <v>36</v>
      </c>
      <c r="D12" s="125" t="s">
        <v>63</v>
      </c>
      <c r="E12" s="125"/>
      <c r="F12" s="125"/>
      <c r="G12" s="125"/>
      <c r="H12" s="125"/>
      <c r="I12" s="93">
        <v>29.99</v>
      </c>
      <c r="J12" s="17">
        <f t="shared" si="0"/>
        <v>17.994</v>
      </c>
      <c r="K12" s="135">
        <f t="shared" si="1"/>
        <v>215.928</v>
      </c>
      <c r="L12" s="10"/>
      <c r="M12" s="75" t="str">
        <f>IF((L12*K12)=0, "", L12*K12)</f>
        <v/>
      </c>
    </row>
    <row r="13" spans="2:13" ht="19.5" customHeight="1" thickBot="1">
      <c r="B13" s="76" t="s">
        <v>19</v>
      </c>
      <c r="C13" s="13" t="s">
        <v>36</v>
      </c>
      <c r="D13" s="123" t="s">
        <v>26</v>
      </c>
      <c r="E13" s="123"/>
      <c r="F13" s="123"/>
      <c r="G13" s="123"/>
      <c r="H13" s="123"/>
      <c r="I13" s="94">
        <v>29.99</v>
      </c>
      <c r="J13" s="18">
        <f t="shared" si="0"/>
        <v>17.994</v>
      </c>
      <c r="K13" s="136">
        <f t="shared" si="1"/>
        <v>215.928</v>
      </c>
      <c r="L13" s="13"/>
      <c r="M13" s="63" t="str">
        <f>IF((L13*K13)=0, "", L13*K13)</f>
        <v/>
      </c>
    </row>
    <row r="14" spans="2:13" s="2" customFormat="1" ht="12" customHeight="1" thickBot="1">
      <c r="D14" s="120"/>
      <c r="E14" s="120"/>
      <c r="F14" s="120"/>
      <c r="G14" s="120"/>
      <c r="H14" s="120"/>
      <c r="I14" s="162"/>
      <c r="J14" s="137"/>
      <c r="K14" s="137"/>
    </row>
    <row r="15" spans="2:13" s="2" customFormat="1" ht="25.5" customHeight="1" thickBot="1">
      <c r="B15" s="77" t="s">
        <v>1</v>
      </c>
      <c r="C15" s="78" t="s">
        <v>27</v>
      </c>
      <c r="D15" s="121" t="s">
        <v>73</v>
      </c>
      <c r="E15" s="121"/>
      <c r="F15" s="121"/>
      <c r="G15" s="121"/>
      <c r="H15" s="121"/>
      <c r="I15" s="161" t="s">
        <v>3</v>
      </c>
      <c r="J15" s="134" t="s">
        <v>14</v>
      </c>
      <c r="K15" s="134" t="s">
        <v>51</v>
      </c>
      <c r="L15" s="78" t="s">
        <v>22</v>
      </c>
      <c r="M15" s="79" t="s">
        <v>4</v>
      </c>
    </row>
    <row r="16" spans="2:13" s="2" customFormat="1" ht="19.5" customHeight="1">
      <c r="B16" s="73" t="s">
        <v>15</v>
      </c>
      <c r="C16" s="26" t="s">
        <v>36</v>
      </c>
      <c r="D16" s="122" t="s">
        <v>17</v>
      </c>
      <c r="E16" s="122"/>
      <c r="F16" s="122"/>
      <c r="G16" s="122"/>
      <c r="H16" s="122"/>
      <c r="I16" s="70">
        <v>24.99</v>
      </c>
      <c r="J16" s="59">
        <f>I16*0.6</f>
        <v>14.993999999999998</v>
      </c>
      <c r="K16" s="138">
        <f>J16*12</f>
        <v>179.92799999999997</v>
      </c>
      <c r="L16" s="26"/>
      <c r="M16" s="71" t="str">
        <f t="shared" ref="M16:M21" si="2">IF((L16*K16)=0, "", L16*K16)</f>
        <v/>
      </c>
    </row>
    <row r="17" spans="2:13" s="2" customFormat="1" ht="19.5" customHeight="1" thickBot="1">
      <c r="B17" s="61" t="s">
        <v>18</v>
      </c>
      <c r="C17" s="13" t="s">
        <v>36</v>
      </c>
      <c r="D17" s="123"/>
      <c r="E17" s="123"/>
      <c r="F17" s="123"/>
      <c r="G17" s="123"/>
      <c r="H17" s="123"/>
      <c r="I17" s="69">
        <v>44.99</v>
      </c>
      <c r="J17" s="18">
        <f t="shared" ref="J17:J21" si="3">I17*0.6</f>
        <v>26.994</v>
      </c>
      <c r="K17" s="136">
        <f t="shared" ref="K17:K21" si="4">J17*12</f>
        <v>323.928</v>
      </c>
      <c r="L17" s="13"/>
      <c r="M17" s="63" t="str">
        <f t="shared" si="2"/>
        <v/>
      </c>
    </row>
    <row r="18" spans="2:13" s="2" customFormat="1" ht="19.5" customHeight="1">
      <c r="B18" s="73" t="s">
        <v>15</v>
      </c>
      <c r="C18" s="26" t="s">
        <v>36</v>
      </c>
      <c r="D18" s="122" t="s">
        <v>6</v>
      </c>
      <c r="E18" s="122"/>
      <c r="F18" s="122"/>
      <c r="G18" s="122"/>
      <c r="H18" s="122"/>
      <c r="I18" s="95">
        <v>24.99</v>
      </c>
      <c r="J18" s="59">
        <f t="shared" si="3"/>
        <v>14.993999999999998</v>
      </c>
      <c r="K18" s="138">
        <f t="shared" si="4"/>
        <v>179.92799999999997</v>
      </c>
      <c r="L18" s="26"/>
      <c r="M18" s="71" t="str">
        <f t="shared" si="2"/>
        <v/>
      </c>
    </row>
    <row r="19" spans="2:13" s="2" customFormat="1" ht="19.5" customHeight="1" thickBot="1">
      <c r="B19" s="61" t="s">
        <v>18</v>
      </c>
      <c r="C19" s="13" t="s">
        <v>36</v>
      </c>
      <c r="D19" s="123"/>
      <c r="E19" s="123"/>
      <c r="F19" s="123"/>
      <c r="G19" s="123"/>
      <c r="H19" s="123"/>
      <c r="I19" s="69">
        <v>44.99</v>
      </c>
      <c r="J19" s="18">
        <f t="shared" si="3"/>
        <v>26.994</v>
      </c>
      <c r="K19" s="136">
        <f t="shared" si="4"/>
        <v>323.928</v>
      </c>
      <c r="L19" s="13"/>
      <c r="M19" s="63" t="str">
        <f t="shared" si="2"/>
        <v/>
      </c>
    </row>
    <row r="20" spans="2:13" s="2" customFormat="1" ht="19.5" customHeight="1">
      <c r="B20" s="83" t="s">
        <v>15</v>
      </c>
      <c r="C20" s="23" t="s">
        <v>36</v>
      </c>
      <c r="D20" s="124" t="s">
        <v>7</v>
      </c>
      <c r="E20" s="124"/>
      <c r="F20" s="124"/>
      <c r="G20" s="124"/>
      <c r="H20" s="124"/>
      <c r="I20" s="81">
        <v>24.99</v>
      </c>
      <c r="J20" s="52">
        <f t="shared" si="3"/>
        <v>14.993999999999998</v>
      </c>
      <c r="K20" s="139">
        <f t="shared" si="4"/>
        <v>179.92799999999997</v>
      </c>
      <c r="L20" s="23"/>
      <c r="M20" s="82" t="str">
        <f t="shared" si="2"/>
        <v/>
      </c>
    </row>
    <row r="21" spans="2:13" s="2" customFormat="1" ht="19.5" customHeight="1" thickBot="1">
      <c r="B21" s="72" t="s">
        <v>18</v>
      </c>
      <c r="C21" s="13" t="s">
        <v>36</v>
      </c>
      <c r="D21" s="123"/>
      <c r="E21" s="123"/>
      <c r="F21" s="123"/>
      <c r="G21" s="123"/>
      <c r="H21" s="123"/>
      <c r="I21" s="69">
        <v>44.99</v>
      </c>
      <c r="J21" s="18">
        <f t="shared" si="3"/>
        <v>26.994</v>
      </c>
      <c r="K21" s="136">
        <f t="shared" si="4"/>
        <v>323.928</v>
      </c>
      <c r="L21" s="13"/>
      <c r="M21" s="63" t="str">
        <f t="shared" si="2"/>
        <v/>
      </c>
    </row>
    <row r="22" spans="2:13" s="2" customFormat="1" ht="12" customHeight="1" thickBot="1">
      <c r="B22" s="3"/>
      <c r="C22" s="3"/>
      <c r="D22" s="120"/>
      <c r="E22" s="120"/>
      <c r="F22" s="120"/>
      <c r="G22" s="120"/>
      <c r="H22" s="120"/>
      <c r="I22" s="163"/>
      <c r="J22" s="140"/>
      <c r="K22" s="140"/>
      <c r="L22" s="3"/>
      <c r="M22" s="5"/>
    </row>
    <row r="23" spans="2:13" ht="25.5" customHeight="1" thickBot="1">
      <c r="B23" s="77" t="s">
        <v>1</v>
      </c>
      <c r="C23" s="78" t="s">
        <v>27</v>
      </c>
      <c r="D23" s="121" t="s">
        <v>74</v>
      </c>
      <c r="E23" s="121"/>
      <c r="F23" s="121"/>
      <c r="G23" s="121"/>
      <c r="H23" s="121"/>
      <c r="I23" s="161" t="s">
        <v>3</v>
      </c>
      <c r="J23" s="134" t="s">
        <v>14</v>
      </c>
      <c r="K23" s="134" t="s">
        <v>51</v>
      </c>
      <c r="L23" s="78" t="s">
        <v>22</v>
      </c>
      <c r="M23" s="79" t="s">
        <v>4</v>
      </c>
    </row>
    <row r="24" spans="2:13" s="2" customFormat="1" ht="19.5" customHeight="1">
      <c r="B24" s="73" t="s">
        <v>15</v>
      </c>
      <c r="C24" s="26" t="s">
        <v>36</v>
      </c>
      <c r="D24" s="122" t="s">
        <v>17</v>
      </c>
      <c r="E24" s="122"/>
      <c r="F24" s="122"/>
      <c r="G24" s="122"/>
      <c r="H24" s="122"/>
      <c r="I24" s="70">
        <v>24.99</v>
      </c>
      <c r="J24" s="59">
        <f>I24*0.6</f>
        <v>14.993999999999998</v>
      </c>
      <c r="K24" s="138">
        <f t="shared" ref="K24:K29" si="5">J24*12</f>
        <v>179.92799999999997</v>
      </c>
      <c r="L24" s="26"/>
      <c r="M24" s="71" t="str">
        <f t="shared" ref="M24:M29" si="6">IF((L24*K24)=0, "", L24*K24)</f>
        <v/>
      </c>
    </row>
    <row r="25" spans="2:13" s="2" customFormat="1" ht="19.5" customHeight="1" thickBot="1">
      <c r="B25" s="61" t="s">
        <v>18</v>
      </c>
      <c r="C25" s="13" t="s">
        <v>36</v>
      </c>
      <c r="D25" s="123"/>
      <c r="E25" s="123"/>
      <c r="F25" s="123"/>
      <c r="G25" s="123"/>
      <c r="H25" s="123"/>
      <c r="I25" s="69">
        <v>44.99</v>
      </c>
      <c r="J25" s="18">
        <f t="shared" ref="J25:J29" si="7">I25*0.6</f>
        <v>26.994</v>
      </c>
      <c r="K25" s="136">
        <f t="shared" si="5"/>
        <v>323.928</v>
      </c>
      <c r="L25" s="13"/>
      <c r="M25" s="63" t="str">
        <f t="shared" si="6"/>
        <v/>
      </c>
    </row>
    <row r="26" spans="2:13" s="2" customFormat="1" ht="19.5" customHeight="1">
      <c r="B26" s="73" t="s">
        <v>15</v>
      </c>
      <c r="C26" s="26" t="s">
        <v>36</v>
      </c>
      <c r="D26" s="122" t="s">
        <v>6</v>
      </c>
      <c r="E26" s="122"/>
      <c r="F26" s="122"/>
      <c r="G26" s="122"/>
      <c r="H26" s="122"/>
      <c r="I26" s="95">
        <v>24.99</v>
      </c>
      <c r="J26" s="59">
        <f t="shared" si="7"/>
        <v>14.993999999999998</v>
      </c>
      <c r="K26" s="138">
        <f t="shared" si="5"/>
        <v>179.92799999999997</v>
      </c>
      <c r="L26" s="26"/>
      <c r="M26" s="71" t="str">
        <f t="shared" si="6"/>
        <v/>
      </c>
    </row>
    <row r="27" spans="2:13" s="2" customFormat="1" ht="19.5" customHeight="1" thickBot="1">
      <c r="B27" s="61" t="s">
        <v>18</v>
      </c>
      <c r="C27" s="13" t="s">
        <v>36</v>
      </c>
      <c r="D27" s="123"/>
      <c r="E27" s="123"/>
      <c r="F27" s="123"/>
      <c r="G27" s="123"/>
      <c r="H27" s="123"/>
      <c r="I27" s="69">
        <v>44.99</v>
      </c>
      <c r="J27" s="18">
        <f t="shared" si="7"/>
        <v>26.994</v>
      </c>
      <c r="K27" s="136">
        <f t="shared" si="5"/>
        <v>323.928</v>
      </c>
      <c r="L27" s="13"/>
      <c r="M27" s="63" t="str">
        <f t="shared" si="6"/>
        <v/>
      </c>
    </row>
    <row r="28" spans="2:13" s="2" customFormat="1" ht="19.5" customHeight="1">
      <c r="B28" s="84" t="s">
        <v>15</v>
      </c>
      <c r="C28" s="26" t="s">
        <v>36</v>
      </c>
      <c r="D28" s="122" t="s">
        <v>7</v>
      </c>
      <c r="E28" s="122"/>
      <c r="F28" s="122"/>
      <c r="G28" s="122"/>
      <c r="H28" s="122"/>
      <c r="I28" s="70">
        <v>24.99</v>
      </c>
      <c r="J28" s="59">
        <f t="shared" si="7"/>
        <v>14.993999999999998</v>
      </c>
      <c r="K28" s="138">
        <f t="shared" si="5"/>
        <v>179.92799999999997</v>
      </c>
      <c r="L28" s="26"/>
      <c r="M28" s="71" t="str">
        <f t="shared" si="6"/>
        <v/>
      </c>
    </row>
    <row r="29" spans="2:13" s="2" customFormat="1" ht="19.5" customHeight="1" thickBot="1">
      <c r="B29" s="72" t="s">
        <v>18</v>
      </c>
      <c r="C29" s="13" t="s">
        <v>36</v>
      </c>
      <c r="D29" s="123"/>
      <c r="E29" s="123"/>
      <c r="F29" s="123"/>
      <c r="G29" s="123"/>
      <c r="H29" s="123"/>
      <c r="I29" s="69">
        <v>44.99</v>
      </c>
      <c r="J29" s="18">
        <f t="shared" si="7"/>
        <v>26.994</v>
      </c>
      <c r="K29" s="136">
        <f t="shared" si="5"/>
        <v>323.928</v>
      </c>
      <c r="L29" s="13"/>
      <c r="M29" s="63" t="str">
        <f t="shared" si="6"/>
        <v/>
      </c>
    </row>
    <row r="30" spans="2:13" ht="12" customHeight="1" thickBot="1">
      <c r="B30" s="2"/>
      <c r="C30" s="2"/>
      <c r="D30" s="120"/>
      <c r="E30" s="120"/>
      <c r="F30" s="120"/>
      <c r="G30" s="120"/>
      <c r="H30" s="120"/>
      <c r="I30" s="162"/>
      <c r="J30" s="137"/>
      <c r="K30" s="137"/>
      <c r="L30" s="2"/>
      <c r="M30" s="2"/>
    </row>
    <row r="31" spans="2:13" ht="25.5" customHeight="1">
      <c r="B31" s="77" t="s">
        <v>1</v>
      </c>
      <c r="C31" s="78" t="s">
        <v>27</v>
      </c>
      <c r="D31" s="121" t="s">
        <v>75</v>
      </c>
      <c r="E31" s="121"/>
      <c r="F31" s="121"/>
      <c r="G31" s="121"/>
      <c r="H31" s="121"/>
      <c r="I31" s="161" t="s">
        <v>3</v>
      </c>
      <c r="J31" s="134" t="s">
        <v>14</v>
      </c>
      <c r="K31" s="134" t="s">
        <v>51</v>
      </c>
      <c r="L31" s="78" t="s">
        <v>22</v>
      </c>
      <c r="M31" s="79" t="s">
        <v>4</v>
      </c>
    </row>
    <row r="32" spans="2:13" ht="19.5" customHeight="1" thickBot="1">
      <c r="B32" s="61" t="s">
        <v>15</v>
      </c>
      <c r="C32" s="62" t="s">
        <v>36</v>
      </c>
      <c r="D32" s="123" t="s">
        <v>76</v>
      </c>
      <c r="E32" s="123"/>
      <c r="F32" s="123"/>
      <c r="G32" s="123"/>
      <c r="H32" s="123"/>
      <c r="I32" s="12">
        <v>39.99</v>
      </c>
      <c r="J32" s="18">
        <f>I32*0.6</f>
        <v>23.994</v>
      </c>
      <c r="K32" s="136">
        <f>J32*12</f>
        <v>287.928</v>
      </c>
      <c r="L32" s="13"/>
      <c r="M32" s="63" t="str">
        <f>IF((L32*K32)=0, "", L32*K32)</f>
        <v/>
      </c>
    </row>
    <row r="33" spans="2:13" s="28" customFormat="1" ht="12" customHeight="1" thickBot="1">
      <c r="B33" s="29"/>
      <c r="C33" s="33"/>
      <c r="D33" s="51"/>
      <c r="E33" s="51"/>
      <c r="F33" s="51"/>
      <c r="G33" s="51"/>
      <c r="H33" s="51"/>
      <c r="I33" s="164"/>
      <c r="J33" s="53"/>
      <c r="K33" s="141"/>
      <c r="L33" s="29"/>
      <c r="M33" s="97"/>
    </row>
    <row r="34" spans="2:13" s="4" customFormat="1" ht="25.5" customHeight="1">
      <c r="B34" s="77" t="s">
        <v>1</v>
      </c>
      <c r="C34" s="85" t="s">
        <v>27</v>
      </c>
      <c r="D34" s="121" t="s">
        <v>8</v>
      </c>
      <c r="E34" s="121"/>
      <c r="F34" s="121"/>
      <c r="G34" s="121"/>
      <c r="H34" s="121"/>
      <c r="I34" s="161" t="s">
        <v>3</v>
      </c>
      <c r="J34" s="134" t="s">
        <v>14</v>
      </c>
      <c r="K34" s="134" t="s">
        <v>51</v>
      </c>
      <c r="L34" s="78" t="s">
        <v>22</v>
      </c>
      <c r="M34" s="79" t="s">
        <v>4</v>
      </c>
    </row>
    <row r="35" spans="2:13" s="2" customFormat="1" ht="19.5" customHeight="1">
      <c r="B35" s="80" t="s">
        <v>15</v>
      </c>
      <c r="C35" s="24" t="s">
        <v>37</v>
      </c>
      <c r="D35" s="125" t="s">
        <v>39</v>
      </c>
      <c r="E35" s="125"/>
      <c r="F35" s="125"/>
      <c r="G35" s="125"/>
      <c r="H35" s="125"/>
      <c r="I35" s="68">
        <v>29.99</v>
      </c>
      <c r="J35" s="17">
        <f>I35*0.6</f>
        <v>17.994</v>
      </c>
      <c r="K35" s="135">
        <f>J35*12</f>
        <v>215.928</v>
      </c>
      <c r="L35" s="10"/>
      <c r="M35" s="75" t="str">
        <f>IF((L35*K35)=0, "", L35*K35)</f>
        <v/>
      </c>
    </row>
    <row r="36" spans="2:13" s="2" customFormat="1" ht="19.5" customHeight="1">
      <c r="B36" s="60" t="s">
        <v>16</v>
      </c>
      <c r="C36" s="24" t="s">
        <v>55</v>
      </c>
      <c r="D36" s="129" t="s">
        <v>40</v>
      </c>
      <c r="E36" s="129"/>
      <c r="F36" s="129"/>
      <c r="G36" s="129"/>
      <c r="H36" s="129"/>
      <c r="I36" s="96">
        <v>44.99</v>
      </c>
      <c r="J36" s="17">
        <f t="shared" ref="J36:J39" si="8">I36*0.6</f>
        <v>26.994</v>
      </c>
      <c r="K36" s="135">
        <f>J36*12</f>
        <v>323.928</v>
      </c>
      <c r="L36" s="24"/>
      <c r="M36" s="75" t="str">
        <f>IF((L36*K36)=0, "", L36*K36)</f>
        <v/>
      </c>
    </row>
    <row r="37" spans="2:13" s="2" customFormat="1" ht="19.5" customHeight="1">
      <c r="B37" s="74" t="s">
        <v>9</v>
      </c>
      <c r="C37" s="24" t="s">
        <v>77</v>
      </c>
      <c r="D37" s="125" t="s">
        <v>38</v>
      </c>
      <c r="E37" s="125"/>
      <c r="F37" s="125"/>
      <c r="G37" s="125"/>
      <c r="H37" s="125"/>
      <c r="I37" s="68">
        <v>14.99</v>
      </c>
      <c r="J37" s="17">
        <f t="shared" si="8"/>
        <v>8.9939999999999998</v>
      </c>
      <c r="K37" s="135">
        <f>J37*12</f>
        <v>107.928</v>
      </c>
      <c r="L37" s="10"/>
      <c r="M37" s="75" t="str">
        <f>IF((L37*K37)=0, "", L37*K37)</f>
        <v/>
      </c>
    </row>
    <row r="38" spans="2:13" s="2" customFormat="1" ht="19.5" customHeight="1">
      <c r="B38" s="74" t="s">
        <v>9</v>
      </c>
      <c r="C38" s="24" t="s">
        <v>77</v>
      </c>
      <c r="D38" s="125" t="s">
        <v>41</v>
      </c>
      <c r="E38" s="125"/>
      <c r="F38" s="125"/>
      <c r="G38" s="125"/>
      <c r="H38" s="125"/>
      <c r="I38" s="68">
        <v>14.99</v>
      </c>
      <c r="J38" s="17">
        <f t="shared" si="8"/>
        <v>8.9939999999999998</v>
      </c>
      <c r="K38" s="135">
        <f>J38*12</f>
        <v>107.928</v>
      </c>
      <c r="L38" s="10"/>
      <c r="M38" s="75" t="str">
        <f>IF((L38*K38)=0, "", L38*K38)</f>
        <v/>
      </c>
    </row>
    <row r="39" spans="2:13" s="2" customFormat="1" ht="19.5" customHeight="1" thickBot="1">
      <c r="B39" s="76" t="s">
        <v>9</v>
      </c>
      <c r="C39" s="62" t="s">
        <v>78</v>
      </c>
      <c r="D39" s="123" t="s">
        <v>42</v>
      </c>
      <c r="E39" s="123"/>
      <c r="F39" s="123"/>
      <c r="G39" s="123"/>
      <c r="H39" s="123"/>
      <c r="I39" s="69">
        <v>34.99</v>
      </c>
      <c r="J39" s="18">
        <f t="shared" si="8"/>
        <v>20.994</v>
      </c>
      <c r="K39" s="136">
        <f>J39*12</f>
        <v>251.928</v>
      </c>
      <c r="L39" s="13"/>
      <c r="M39" s="63" t="str">
        <f>IF((L39*K39)=0, "", L39*K39)</f>
        <v/>
      </c>
    </row>
    <row r="40" spans="2:13" ht="12" customHeight="1" thickBot="1">
      <c r="B40" s="25"/>
      <c r="C40" s="25"/>
      <c r="D40" s="120"/>
      <c r="E40" s="120"/>
      <c r="F40" s="120"/>
      <c r="G40" s="120"/>
      <c r="H40" s="120"/>
      <c r="I40" s="162"/>
      <c r="J40" s="137"/>
      <c r="K40" s="137"/>
      <c r="L40" s="25"/>
      <c r="M40" s="50"/>
    </row>
    <row r="41" spans="2:13" ht="25.5" customHeight="1">
      <c r="B41" s="77" t="s">
        <v>1</v>
      </c>
      <c r="C41" s="86" t="s">
        <v>27</v>
      </c>
      <c r="D41" s="121" t="s">
        <v>24</v>
      </c>
      <c r="E41" s="121"/>
      <c r="F41" s="121"/>
      <c r="G41" s="121"/>
      <c r="H41" s="121"/>
      <c r="I41" s="161" t="s">
        <v>3</v>
      </c>
      <c r="J41" s="134" t="s">
        <v>14</v>
      </c>
      <c r="K41" s="134" t="s">
        <v>51</v>
      </c>
      <c r="L41" s="78" t="s">
        <v>22</v>
      </c>
      <c r="M41" s="79" t="s">
        <v>4</v>
      </c>
    </row>
    <row r="42" spans="2:13" ht="19.5" customHeight="1">
      <c r="B42" s="64" t="s">
        <v>28</v>
      </c>
      <c r="C42" s="10" t="s">
        <v>79</v>
      </c>
      <c r="D42" s="125" t="s">
        <v>59</v>
      </c>
      <c r="E42" s="125"/>
      <c r="F42" s="125"/>
      <c r="G42" s="125"/>
      <c r="H42" s="125"/>
      <c r="I42" s="11">
        <v>14.99</v>
      </c>
      <c r="J42" s="17">
        <f>I42*0.6</f>
        <v>8.9939999999999998</v>
      </c>
      <c r="K42" s="135">
        <f>J42*12</f>
        <v>107.928</v>
      </c>
      <c r="L42" s="10"/>
      <c r="M42" s="75" t="str">
        <f>IF((L42*K42)=0, "", L42*K42)</f>
        <v/>
      </c>
    </row>
    <row r="43" spans="2:13" ht="19.5" customHeight="1">
      <c r="B43" s="64" t="s">
        <v>28</v>
      </c>
      <c r="C43" s="10" t="s">
        <v>79</v>
      </c>
      <c r="D43" s="130" t="s">
        <v>49</v>
      </c>
      <c r="E43" s="130"/>
      <c r="F43" s="130"/>
      <c r="G43" s="130"/>
      <c r="H43" s="130"/>
      <c r="I43" s="11">
        <v>14.99</v>
      </c>
      <c r="J43" s="17">
        <f t="shared" ref="J43:J46" si="9">I43*0.6</f>
        <v>8.9939999999999998</v>
      </c>
      <c r="K43" s="135">
        <f>J43*12</f>
        <v>107.928</v>
      </c>
      <c r="L43" s="10"/>
      <c r="M43" s="75" t="str">
        <f>IF((L43*K43)=0, "", L43*K43)</f>
        <v/>
      </c>
    </row>
    <row r="44" spans="2:13" ht="19.5" customHeight="1">
      <c r="B44" s="60" t="s">
        <v>28</v>
      </c>
      <c r="C44" s="10" t="s">
        <v>79</v>
      </c>
      <c r="D44" s="125" t="s">
        <v>60</v>
      </c>
      <c r="E44" s="125"/>
      <c r="F44" s="125"/>
      <c r="G44" s="125"/>
      <c r="H44" s="125"/>
      <c r="I44" s="68">
        <v>14.99</v>
      </c>
      <c r="J44" s="17">
        <f t="shared" si="9"/>
        <v>8.9939999999999998</v>
      </c>
      <c r="K44" s="135">
        <f>J44*12</f>
        <v>107.928</v>
      </c>
      <c r="L44" s="10"/>
      <c r="M44" s="75" t="str">
        <f>IF((L44*K44)=0, "", L44*K44)</f>
        <v/>
      </c>
    </row>
    <row r="45" spans="2:13" ht="19.5" customHeight="1">
      <c r="B45" s="64" t="s">
        <v>28</v>
      </c>
      <c r="C45" s="10" t="s">
        <v>79</v>
      </c>
      <c r="D45" s="128" t="s">
        <v>58</v>
      </c>
      <c r="E45" s="128"/>
      <c r="F45" s="128"/>
      <c r="G45" s="128"/>
      <c r="H45" s="128"/>
      <c r="I45" s="68">
        <v>14.99</v>
      </c>
      <c r="J45" s="17">
        <f t="shared" si="9"/>
        <v>8.9939999999999998</v>
      </c>
      <c r="K45" s="135">
        <f>J45*12</f>
        <v>107.928</v>
      </c>
      <c r="L45" s="10"/>
      <c r="M45" s="75" t="str">
        <f>IF((L45*K45)=0, "", L45*K45)</f>
        <v/>
      </c>
    </row>
    <row r="46" spans="2:13" ht="19.5" customHeight="1" thickBot="1">
      <c r="B46" s="92" t="s">
        <v>29</v>
      </c>
      <c r="C46" s="67" t="s">
        <v>80</v>
      </c>
      <c r="D46" s="126" t="s">
        <v>48</v>
      </c>
      <c r="E46" s="126"/>
      <c r="F46" s="126"/>
      <c r="G46" s="126"/>
      <c r="H46" s="126"/>
      <c r="I46" s="69">
        <v>30</v>
      </c>
      <c r="J46" s="18">
        <f t="shared" si="9"/>
        <v>18</v>
      </c>
      <c r="K46" s="136">
        <f>J46*12</f>
        <v>216</v>
      </c>
      <c r="L46" s="67"/>
      <c r="M46" s="63" t="str">
        <f>IF((L46*K46)=0, "", L46*K46)</f>
        <v/>
      </c>
    </row>
    <row r="47" spans="2:13" ht="12" customHeight="1" thickBot="1">
      <c r="B47" s="57"/>
      <c r="C47" s="32"/>
      <c r="D47" s="32"/>
      <c r="E47" s="32"/>
      <c r="F47" s="32"/>
      <c r="G47" s="32"/>
      <c r="H47" s="32"/>
      <c r="I47" s="165"/>
      <c r="J47" s="54"/>
      <c r="K47" s="142"/>
      <c r="L47" s="32"/>
      <c r="M47" s="58"/>
    </row>
    <row r="48" spans="2:13" ht="25.5" customHeight="1">
      <c r="B48" s="77" t="s">
        <v>1</v>
      </c>
      <c r="C48" s="78" t="s">
        <v>43</v>
      </c>
      <c r="D48" s="121" t="s">
        <v>56</v>
      </c>
      <c r="E48" s="121"/>
      <c r="F48" s="121"/>
      <c r="G48" s="121"/>
      <c r="H48" s="121"/>
      <c r="I48" s="161" t="s">
        <v>3</v>
      </c>
      <c r="J48" s="134" t="s">
        <v>14</v>
      </c>
      <c r="K48" s="134" t="s">
        <v>43</v>
      </c>
      <c r="L48" s="78" t="s">
        <v>22</v>
      </c>
      <c r="M48" s="79" t="s">
        <v>4</v>
      </c>
    </row>
    <row r="49" spans="1:13" ht="19.5" customHeight="1">
      <c r="B49" s="64" t="s">
        <v>28</v>
      </c>
      <c r="C49" s="10">
        <v>100</v>
      </c>
      <c r="D49" s="127" t="s">
        <v>66</v>
      </c>
      <c r="E49" s="127"/>
      <c r="F49" s="127"/>
      <c r="G49" s="127"/>
      <c r="H49" s="127"/>
      <c r="I49" s="11">
        <v>1.5</v>
      </c>
      <c r="J49" s="17">
        <f>I49*0.6</f>
        <v>0.89999999999999991</v>
      </c>
      <c r="K49" s="143">
        <f>J49*100</f>
        <v>89.999999999999986</v>
      </c>
      <c r="L49" s="10"/>
      <c r="M49" s="75" t="str">
        <f>IF((L49*K49)=0, "", L49*K49)</f>
        <v/>
      </c>
    </row>
    <row r="50" spans="1:13" ht="19.5" customHeight="1">
      <c r="B50" s="64" t="s">
        <v>28</v>
      </c>
      <c r="C50" s="10">
        <v>100</v>
      </c>
      <c r="D50" s="127" t="s">
        <v>67</v>
      </c>
      <c r="E50" s="127"/>
      <c r="F50" s="127"/>
      <c r="G50" s="127"/>
      <c r="H50" s="127"/>
      <c r="I50" s="11">
        <v>1.5</v>
      </c>
      <c r="J50" s="17">
        <f t="shared" ref="J50:J53" si="10">I50*0.6</f>
        <v>0.89999999999999991</v>
      </c>
      <c r="K50" s="143">
        <f t="shared" ref="K50:K52" si="11">J50*100</f>
        <v>89.999999999999986</v>
      </c>
      <c r="L50" s="10"/>
      <c r="M50" s="75" t="str">
        <f>IF((L50*K50)=0, "", L50*K50)</f>
        <v/>
      </c>
    </row>
    <row r="51" spans="1:13" ht="19.5" customHeight="1">
      <c r="B51" s="64" t="s">
        <v>28</v>
      </c>
      <c r="C51" s="10">
        <v>100</v>
      </c>
      <c r="D51" s="127" t="s">
        <v>68</v>
      </c>
      <c r="E51" s="127"/>
      <c r="F51" s="127"/>
      <c r="G51" s="127"/>
      <c r="H51" s="127"/>
      <c r="I51" s="11">
        <v>1.5</v>
      </c>
      <c r="J51" s="17">
        <f t="shared" si="10"/>
        <v>0.89999999999999991</v>
      </c>
      <c r="K51" s="143">
        <f t="shared" si="11"/>
        <v>89.999999999999986</v>
      </c>
      <c r="L51" s="10"/>
      <c r="M51" s="75" t="str">
        <f>IF((L51*K51)=0, "", L51*K51)</f>
        <v/>
      </c>
    </row>
    <row r="52" spans="1:13" ht="19.5" customHeight="1">
      <c r="B52" s="64" t="s">
        <v>28</v>
      </c>
      <c r="C52" s="10">
        <v>100</v>
      </c>
      <c r="D52" s="127" t="s">
        <v>69</v>
      </c>
      <c r="E52" s="127"/>
      <c r="F52" s="127"/>
      <c r="G52" s="127"/>
      <c r="H52" s="127"/>
      <c r="I52" s="11">
        <v>1.5</v>
      </c>
      <c r="J52" s="17">
        <f t="shared" si="10"/>
        <v>0.89999999999999991</v>
      </c>
      <c r="K52" s="143">
        <f t="shared" si="11"/>
        <v>89.999999999999986</v>
      </c>
      <c r="L52" s="10"/>
      <c r="M52" s="75" t="str">
        <f>IF((L52*K52)=0, "", L52*K52)</f>
        <v/>
      </c>
    </row>
    <row r="53" spans="1:13" ht="19.5" customHeight="1" thickBot="1">
      <c r="B53" s="65" t="s">
        <v>29</v>
      </c>
      <c r="C53" s="66" t="s">
        <v>45</v>
      </c>
      <c r="D53" s="126" t="s">
        <v>44</v>
      </c>
      <c r="E53" s="126"/>
      <c r="F53" s="126"/>
      <c r="G53" s="126"/>
      <c r="H53" s="126"/>
      <c r="I53" s="166">
        <v>4.99</v>
      </c>
      <c r="J53" s="18">
        <f t="shared" si="10"/>
        <v>2.9940000000000002</v>
      </c>
      <c r="K53" s="144">
        <f>J53*24</f>
        <v>71.856000000000009</v>
      </c>
      <c r="L53" s="67"/>
      <c r="M53" s="63" t="str">
        <f>IF((L53*K53)=0, "", L53*K53)</f>
        <v/>
      </c>
    </row>
    <row r="54" spans="1:13" ht="12" customHeight="1" thickBot="1">
      <c r="B54" s="31"/>
      <c r="C54" s="32"/>
      <c r="D54" s="32"/>
      <c r="E54" s="32"/>
      <c r="F54" s="32"/>
      <c r="G54" s="32"/>
      <c r="H54" s="32"/>
      <c r="I54" s="164"/>
      <c r="J54" s="54"/>
      <c r="K54" s="145"/>
      <c r="L54" s="32"/>
      <c r="M54" s="58"/>
    </row>
    <row r="55" spans="1:13" ht="25.5" customHeight="1">
      <c r="B55" s="77" t="s">
        <v>23</v>
      </c>
      <c r="C55" s="114" t="s">
        <v>81</v>
      </c>
      <c r="D55" s="114"/>
      <c r="E55" s="114"/>
      <c r="F55" s="114"/>
      <c r="G55" s="114"/>
      <c r="H55" s="114"/>
      <c r="I55" s="161" t="s">
        <v>3</v>
      </c>
      <c r="J55" s="134" t="s">
        <v>14</v>
      </c>
      <c r="K55" s="102" t="s">
        <v>22</v>
      </c>
      <c r="L55" s="103"/>
      <c r="M55" s="79" t="s">
        <v>4</v>
      </c>
    </row>
    <row r="56" spans="1:13" ht="19.5" customHeight="1">
      <c r="A56" s="35"/>
      <c r="B56" s="88" t="s">
        <v>46</v>
      </c>
      <c r="C56" s="110" t="s">
        <v>61</v>
      </c>
      <c r="D56" s="111"/>
      <c r="E56" s="111"/>
      <c r="F56" s="111"/>
      <c r="G56" s="111"/>
      <c r="H56" s="111"/>
      <c r="I56" s="167">
        <f>6*(SUM(I10:I13,I16,I18,I24,I26,I36:I39,I44,I46))</f>
        <v>2249.2200000000003</v>
      </c>
      <c r="J56" s="152">
        <f>I56*0.6</f>
        <v>1349.5320000000002</v>
      </c>
      <c r="K56" s="104"/>
      <c r="L56" s="104"/>
      <c r="M56" s="98" t="str">
        <f>IF((K56*J56)=0, "",K56*J56)</f>
        <v/>
      </c>
    </row>
    <row r="57" spans="1:13" ht="19.5" customHeight="1" thickBot="1">
      <c r="A57" s="35"/>
      <c r="B57" s="87" t="s">
        <v>47</v>
      </c>
      <c r="C57" s="112" t="s">
        <v>54</v>
      </c>
      <c r="D57" s="112"/>
      <c r="E57" s="112"/>
      <c r="F57" s="112"/>
      <c r="G57" s="112"/>
      <c r="H57" s="112"/>
      <c r="I57" s="93">
        <f>6*(SUM(I10:I13,I18,I26,I36))</f>
        <v>1289.58</v>
      </c>
      <c r="J57" s="152">
        <f>I57*0.6</f>
        <v>773.74799999999993</v>
      </c>
      <c r="K57" s="105"/>
      <c r="L57" s="105"/>
      <c r="M57" s="99" t="str">
        <f>IF((K57*J57)=0, "",K57*J57)</f>
        <v/>
      </c>
    </row>
    <row r="58" spans="1:13" ht="19.5" customHeight="1" thickBot="1">
      <c r="A58" s="35"/>
      <c r="B58" s="89">
        <v>2</v>
      </c>
      <c r="C58" s="113" t="s">
        <v>57</v>
      </c>
      <c r="D58" s="113"/>
      <c r="E58" s="113"/>
      <c r="F58" s="113"/>
      <c r="G58" s="113"/>
      <c r="H58" s="113"/>
      <c r="I58" s="168" t="s">
        <v>52</v>
      </c>
      <c r="J58" s="153" t="s">
        <v>52</v>
      </c>
      <c r="K58" s="106"/>
      <c r="L58" s="107"/>
      <c r="M58" s="91"/>
    </row>
    <row r="59" spans="1:13" ht="10.5" customHeight="1" thickBot="1">
      <c r="B59" s="32"/>
      <c r="C59" s="55"/>
      <c r="D59" s="55"/>
      <c r="E59" s="55"/>
      <c r="F59" s="55"/>
      <c r="G59" s="55"/>
      <c r="H59" s="55"/>
      <c r="I59" s="169"/>
      <c r="J59" s="145"/>
      <c r="K59" s="145"/>
      <c r="L59" s="90"/>
      <c r="M59" s="90"/>
    </row>
    <row r="60" spans="1:13" ht="18.75" customHeight="1" thickBot="1">
      <c r="B60" s="117" t="s">
        <v>53</v>
      </c>
      <c r="C60" s="117"/>
      <c r="D60" s="55"/>
      <c r="E60" s="55"/>
      <c r="F60" s="55"/>
      <c r="G60" s="55"/>
      <c r="H60" s="55"/>
      <c r="I60" s="169"/>
      <c r="J60" s="154" t="s">
        <v>4</v>
      </c>
      <c r="K60" s="108" t="str">
        <f>IF(SUM(L10:L13,L16:L21,L24:L29,L32,L35:L39,L42:L46,L49:L53,K56:L57)=0,"",SUM(L10:L13,L16:L21,L24:L29,L32,L35:L39,L42:L46)*12+(SUM(L49:L53,K56:K57)))</f>
        <v/>
      </c>
      <c r="L60" s="109"/>
      <c r="M60" s="56" t="str">
        <f>IF(SUM(M10:M13,M16:M21,M24:M29,M32,M35:M39,M42:M46,M49:M53,M56:M57)=0,"",SUM(M10:M13,M16:M21,M24:M29,M32,M35:M39,M42:M46,M49:M53,M56:M57))</f>
        <v/>
      </c>
    </row>
    <row r="61" spans="1:13" ht="16.5" customHeight="1">
      <c r="B61" s="115" t="s">
        <v>71</v>
      </c>
      <c r="C61" s="116"/>
      <c r="D61" s="116"/>
      <c r="E61" s="116"/>
      <c r="F61" s="116"/>
      <c r="G61" s="118" t="s">
        <v>65</v>
      </c>
      <c r="H61" s="118"/>
      <c r="I61" s="119" t="s">
        <v>64</v>
      </c>
      <c r="J61" s="119"/>
      <c r="K61" s="119"/>
      <c r="L61" s="119"/>
      <c r="M61" s="119"/>
    </row>
    <row r="62" spans="1:13" ht="30.75" customHeight="1">
      <c r="B62" s="116"/>
      <c r="C62" s="116"/>
      <c r="D62" s="116"/>
      <c r="E62" s="116"/>
      <c r="F62" s="116"/>
      <c r="G62" s="118"/>
      <c r="H62" s="118"/>
      <c r="I62" s="119"/>
      <c r="J62" s="119"/>
      <c r="K62" s="119"/>
      <c r="L62" s="119"/>
      <c r="M62" s="119"/>
    </row>
    <row r="63" spans="1:13">
      <c r="C63" s="1"/>
      <c r="M63" s="27"/>
    </row>
    <row r="65" spans="2:13">
      <c r="C65" s="1"/>
      <c r="M65" s="27"/>
    </row>
    <row r="72" spans="2:13" ht="20.25" hidden="1" customHeight="1">
      <c r="B72" s="45"/>
      <c r="C72" s="45"/>
      <c r="D72" s="45"/>
      <c r="E72" s="45"/>
      <c r="F72" s="45"/>
      <c r="G72" s="45"/>
      <c r="H72" s="45"/>
      <c r="I72" s="170"/>
      <c r="J72" s="147"/>
      <c r="K72" s="147"/>
      <c r="L72" s="45"/>
      <c r="M72" s="46"/>
    </row>
    <row r="73" spans="2:13" ht="18.75" hidden="1" customHeight="1">
      <c r="B73" s="21" t="s">
        <v>1</v>
      </c>
      <c r="C73" s="20" t="s">
        <v>2</v>
      </c>
      <c r="I73" s="171" t="s">
        <v>3</v>
      </c>
      <c r="J73" s="148" t="s">
        <v>14</v>
      </c>
      <c r="K73" s="148" t="s">
        <v>13</v>
      </c>
      <c r="L73" s="20" t="s">
        <v>0</v>
      </c>
      <c r="M73" s="22" t="s">
        <v>4</v>
      </c>
    </row>
    <row r="74" spans="2:13" ht="19.5" hidden="1" customHeight="1" thickBot="1">
      <c r="B74" s="13" t="s">
        <v>5</v>
      </c>
      <c r="C74" s="16" t="s">
        <v>12</v>
      </c>
      <c r="I74" s="12">
        <v>30</v>
      </c>
      <c r="J74" s="18">
        <v>10</v>
      </c>
      <c r="K74" s="136">
        <v>120</v>
      </c>
      <c r="L74" s="13"/>
      <c r="M74" s="15" t="str">
        <f>IF((L74*K74)=0, "", L74*K74)</f>
        <v/>
      </c>
    </row>
    <row r="75" spans="2:13" ht="18.75" hidden="1" customHeight="1">
      <c r="B75" s="10" t="s">
        <v>5</v>
      </c>
      <c r="C75" s="26" t="s">
        <v>10</v>
      </c>
      <c r="I75" s="11">
        <v>30</v>
      </c>
      <c r="J75" s="17">
        <v>10</v>
      </c>
      <c r="K75" s="135">
        <v>120</v>
      </c>
      <c r="L75" s="10"/>
      <c r="M75" s="14" t="str">
        <f>IF((L75*K75)=0, "", L75*K75)</f>
        <v/>
      </c>
    </row>
    <row r="76" spans="2:13" ht="18.75" hidden="1" customHeight="1"/>
    <row r="77" spans="2:13" ht="18.75" hidden="1" customHeight="1">
      <c r="B77" s="10" t="s">
        <v>20</v>
      </c>
      <c r="C77" s="26" t="s">
        <v>21</v>
      </c>
      <c r="I77" s="11"/>
      <c r="J77" s="17"/>
      <c r="K77" s="135">
        <v>120</v>
      </c>
      <c r="L77" s="10"/>
      <c r="M77" s="14" t="str">
        <f>IF((L77*K77)=0, "", L77*K77)</f>
        <v/>
      </c>
    </row>
  </sheetData>
  <mergeCells count="51">
    <mergeCell ref="D24:H25"/>
    <mergeCell ref="D45:H45"/>
    <mergeCell ref="D49:H49"/>
    <mergeCell ref="D46:H46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26:H27"/>
    <mergeCell ref="D52:H52"/>
    <mergeCell ref="D30:H30"/>
    <mergeCell ref="D34:H34"/>
    <mergeCell ref="D35:H35"/>
    <mergeCell ref="D31:H31"/>
    <mergeCell ref="D32:H32"/>
    <mergeCell ref="D9:H9"/>
    <mergeCell ref="D10:H10"/>
    <mergeCell ref="D11:H11"/>
    <mergeCell ref="D12:H12"/>
    <mergeCell ref="D13:H13"/>
    <mergeCell ref="B61:F62"/>
    <mergeCell ref="B60:C60"/>
    <mergeCell ref="G61:H62"/>
    <mergeCell ref="I61:M62"/>
    <mergeCell ref="D14:H14"/>
    <mergeCell ref="D15:H15"/>
    <mergeCell ref="D22:H22"/>
    <mergeCell ref="D23:H23"/>
    <mergeCell ref="D16:H17"/>
    <mergeCell ref="D18:H19"/>
    <mergeCell ref="D20:H21"/>
    <mergeCell ref="D28:H29"/>
    <mergeCell ref="D48:H48"/>
    <mergeCell ref="D53:H53"/>
    <mergeCell ref="D50:H50"/>
    <mergeCell ref="D51:H51"/>
    <mergeCell ref="K60:L60"/>
    <mergeCell ref="C56:H56"/>
    <mergeCell ref="C57:H57"/>
    <mergeCell ref="C58:H58"/>
    <mergeCell ref="C55:H55"/>
    <mergeCell ref="K7:M8"/>
    <mergeCell ref="K55:L55"/>
    <mergeCell ref="K56:L56"/>
    <mergeCell ref="K57:L57"/>
    <mergeCell ref="K58:L58"/>
  </mergeCells>
  <phoneticPr fontId="10" type="noConversion"/>
  <printOptions horizontalCentered="1"/>
  <pageMargins left="0.3" right="0.3" top="0.3" bottom="0.3" header="0.05" footer="0.05"/>
  <pageSetup scale="66" orientation="portrait" r:id="rId1"/>
  <headerFooter>
    <oddFooter>&amp;L         &amp;10 &amp;9   Revised 12/23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CBD - Wholesale</vt:lpstr>
      <vt:lpstr>'CBD - Wholesale'!Print_Area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</dc:creator>
  <cp:lastModifiedBy>Nature's Fusions</cp:lastModifiedBy>
  <cp:lastPrinted>2021-12-23T21:40:56Z</cp:lastPrinted>
  <dcterms:created xsi:type="dcterms:W3CDTF">2019-07-26T19:49:48Z</dcterms:created>
  <dcterms:modified xsi:type="dcterms:W3CDTF">2022-01-04T21:21:56Z</dcterms:modified>
</cp:coreProperties>
</file>